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uken\Desktop\18\"/>
    </mc:Choice>
  </mc:AlternateContent>
  <xr:revisionPtr revIDLastSave="0" documentId="8_{70DE3864-D53B-46ED-A655-87DEDCD54EC8}" xr6:coauthVersionLast="45" xr6:coauthVersionMax="45" xr10:uidLastSave="{00000000-0000-0000-0000-000000000000}"/>
  <bookViews>
    <workbookView xWindow="1905" yWindow="1905" windowWidth="19200" windowHeight="18750" xr2:uid="{00000000-000D-0000-FFFF-FFFF00000000}"/>
  </bookViews>
  <sheets>
    <sheet name="List1" sheetId="1" r:id="rId1"/>
    <sheet name="List2" sheetId="2" r:id="rId2"/>
    <sheet name="List3" sheetId="3" r:id="rId3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1" l="1"/>
  <c r="Q18" i="1"/>
  <c r="O18" i="1"/>
  <c r="K18" i="1"/>
  <c r="I18" i="1"/>
  <c r="F18" i="1"/>
  <c r="G18" i="1" s="1"/>
  <c r="M18" i="1" s="1"/>
  <c r="G24" i="1"/>
  <c r="M24" i="1" s="1"/>
  <c r="I24" i="1"/>
  <c r="K24" i="1"/>
  <c r="O24" i="1"/>
  <c r="Q24" i="1"/>
  <c r="F9" i="1"/>
  <c r="E16" i="1" s="1"/>
  <c r="E17" i="1" s="1"/>
  <c r="O9" i="1"/>
  <c r="Q15" i="1"/>
  <c r="O15" i="1"/>
  <c r="K15" i="1"/>
  <c r="I15" i="1"/>
  <c r="G15" i="1"/>
  <c r="M15" i="1" s="1"/>
  <c r="K9" i="1" l="1"/>
  <c r="K8" i="1" s="1"/>
  <c r="I9" i="1"/>
  <c r="I8" i="1" s="1"/>
  <c r="G9" i="1"/>
  <c r="M9" i="1" s="1"/>
  <c r="M8" i="1" s="1"/>
  <c r="Q9" i="1"/>
  <c r="Q8" i="1" s="1"/>
  <c r="O8" i="1"/>
  <c r="G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Svoboda</author>
  </authors>
  <commentList>
    <comment ref="S6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<sst xmlns="http://schemas.openxmlformats.org/spreadsheetml/2006/main" count="73" uniqueCount="59">
  <si>
    <t>Položkový soupis prací a dodávek</t>
  </si>
  <si>
    <t>#TypZaznamu#</t>
  </si>
  <si>
    <t>S:</t>
  </si>
  <si>
    <t>053_2016</t>
  </si>
  <si>
    <t>Domov pro osoby se zdr.postiž. a dostav.den. stacionáře pro spoluobčany s ment. a kom. post. - 2.et</t>
  </si>
  <si>
    <t>STA</t>
  </si>
  <si>
    <t>O:</t>
  </si>
  <si>
    <t>1</t>
  </si>
  <si>
    <t>OBJ</t>
  </si>
  <si>
    <t>R:</t>
  </si>
  <si>
    <t>01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</si>
  <si>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</si>
  <si>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</si>
  <si>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</si>
  <si>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</si>
  <si>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</si>
  <si>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</si>
  <si>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</si>
  <si>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</si>
  <si>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</si>
  <si>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</si>
  <si>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</si>
  <si>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</si>
  <si>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</si>
  <si>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</si>
  <si>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</si>
  <si>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</si>
  <si>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</si>
  <si>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</si>
  <si>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</si>
  <si>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</si>
  <si>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</si>
  <si>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</si>
  <si>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</si>
  <si>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</si>
  <si>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</si>
  <si>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</si>
  <si>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RTS 19/ I</t>
  </si>
  <si>
    <t>m</t>
  </si>
  <si>
    <t>96</t>
  </si>
  <si>
    <t>Bourání konstrukcí</t>
  </si>
  <si>
    <t>801-3</t>
  </si>
  <si>
    <t>900      RT2</t>
  </si>
  <si>
    <t>h</t>
  </si>
  <si>
    <t>Sanace statických poruch - 1.Podpůrné konstrukce ve vnitřních otvorech</t>
  </si>
  <si>
    <t>975021411R00</t>
  </si>
  <si>
    <t>014-015</t>
  </si>
  <si>
    <t>015-001</t>
  </si>
  <si>
    <t>012-001</t>
  </si>
  <si>
    <t>015 - příčný</t>
  </si>
  <si>
    <t>016 - příčný</t>
  </si>
  <si>
    <t>Podchycení zdiva pod stropem při tl.zdi do 90 cm - zřízení</t>
  </si>
  <si>
    <t>R-97502</t>
  </si>
  <si>
    <t>Příplatek za použití 1 měsíc</t>
  </si>
  <si>
    <t>odkaz na pol. 1-6,58 m</t>
  </si>
  <si>
    <t>koeficient: 1</t>
  </si>
  <si>
    <t>975021411R01</t>
  </si>
  <si>
    <t>Podchycení zdiva pod stropem při tl.zdi do 90 cm - odstranění</t>
  </si>
  <si>
    <t>HZS, Práce v tarifní třídě 5 - přesun hmot, zřízení+odstranění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</si>
</sst>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6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Fon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0" xfId="0" applyNumberFormat="1"/>
    <xf numFmtId="0" fontId="0" fillId="2" borderId="1" xfId="0" applyFont="1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2" fillId="2" borderId="5" xfId="0" applyFont="1" applyFill="1" applyBorder="1" applyAlignment="1">
      <alignment vertical="top"/>
    </xf>
    <xf numFmtId="49" fontId="2" fillId="2" borderId="6" xfId="0" applyNumberFormat="1" applyFont="1" applyFill="1" applyBorder="1" applyAlignment="1">
      <alignment vertical="top"/>
    </xf>
    <xf numFmtId="49" fontId="2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 shrinkToFit="1"/>
    </xf>
    <xf numFmtId="164" fontId="2" fillId="2" borderId="6" xfId="0" applyNumberFormat="1" applyFont="1" applyFill="1" applyBorder="1" applyAlignment="1">
      <alignment vertical="top" shrinkToFit="1"/>
    </xf>
    <xf numFmtId="4" fontId="2" fillId="2" borderId="6" xfId="0" applyNumberFormat="1" applyFont="1" applyFill="1" applyBorder="1" applyAlignment="1">
      <alignment vertical="top" shrinkToFit="1"/>
    </xf>
    <xf numFmtId="0" fontId="3" fillId="0" borderId="7" xfId="0" applyFont="1" applyBorder="1" applyAlignment="1">
      <alignment vertical="top"/>
    </xf>
    <xf numFmtId="49" fontId="3" fillId="0" borderId="8" xfId="0" applyNumberFormat="1" applyFont="1" applyBorder="1" applyAlignment="1">
      <alignment vertical="top"/>
    </xf>
    <xf numFmtId="49" fontId="3" fillId="0" borderId="8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shrinkToFit="1"/>
    </xf>
    <xf numFmtId="164" fontId="3" fillId="0" borderId="8" xfId="0" applyNumberFormat="1" applyFont="1" applyBorder="1" applyAlignment="1">
      <alignment vertical="top" shrinkToFit="1"/>
    </xf>
    <xf numFmtId="4" fontId="3" fillId="4" borderId="8" xfId="0" applyNumberFormat="1" applyFont="1" applyFill="1" applyBorder="1" applyAlignment="1" applyProtection="1">
      <alignment vertical="top" shrinkToFit="1"/>
      <protection locked="0"/>
    </xf>
    <xf numFmtId="4" fontId="3" fillId="0" borderId="8" xfId="0" applyNumberFormat="1" applyFont="1" applyBorder="1" applyAlignment="1">
      <alignment vertical="top" shrinkToFit="1"/>
    </xf>
    <xf numFmtId="4" fontId="3" fillId="0" borderId="0" xfId="0" applyNumberFormat="1" applyFont="1" applyBorder="1" applyAlignment="1">
      <alignment vertical="top" shrinkToFit="1"/>
    </xf>
    <xf numFmtId="0" fontId="3" fillId="0" borderId="0" xfId="0" applyFont="1"/>
    <xf numFmtId="0" fontId="3" fillId="0" borderId="0" xfId="0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164" fontId="4" fillId="0" borderId="0" xfId="0" applyNumberFormat="1" applyFont="1" applyBorder="1" applyAlignment="1">
      <alignment horizontal="center" vertical="top" wrapText="1" shrinkToFit="1"/>
    </xf>
    <xf numFmtId="164" fontId="4" fillId="0" borderId="0" xfId="0" applyNumberFormat="1" applyFont="1" applyBorder="1" applyAlignment="1">
      <alignment vertical="top" wrapText="1" shrinkToFit="1"/>
    </xf>
    <xf numFmtId="0" fontId="3" fillId="0" borderId="9" xfId="0" applyFont="1" applyBorder="1" applyAlignment="1">
      <alignment vertical="top"/>
    </xf>
    <xf numFmtId="49" fontId="3" fillId="0" borderId="10" xfId="0" applyNumberFormat="1" applyFont="1" applyBorder="1" applyAlignment="1">
      <alignment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top" shrinkToFit="1"/>
    </xf>
    <xf numFmtId="164" fontId="3" fillId="0" borderId="10" xfId="0" applyNumberFormat="1" applyFont="1" applyBorder="1" applyAlignment="1">
      <alignment vertical="top" shrinkToFit="1"/>
    </xf>
    <xf numFmtId="4" fontId="3" fillId="4" borderId="10" xfId="0" applyNumberFormat="1" applyFont="1" applyFill="1" applyBorder="1" applyAlignment="1" applyProtection="1">
      <alignment vertical="top" shrinkToFit="1"/>
      <protection locked="0"/>
    </xf>
    <xf numFmtId="4" fontId="3" fillId="0" borderId="10" xfId="0" applyNumberFormat="1" applyFont="1" applyBorder="1" applyAlignment="1">
      <alignment vertical="top" shrinkToFit="1"/>
    </xf>
    <xf numFmtId="164" fontId="4" fillId="0" borderId="0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/>
    </xf>
    <xf numFmtId="4" fontId="2" fillId="2" borderId="3" xfId="0" applyNumberFormat="1" applyFont="1" applyFill="1" applyBorder="1" applyAlignment="1">
      <alignment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25"/>
  <sheetViews>
    <sheetView tabSelected="1" zoomScale="115" zoomScaleNormal="115" workbookViewId="0">
      <selection activeCell="G25" sqref="A1:G25"/>
    </sheetView>
  </sheetViews>
  <sheetFormatPr defaultRowHeight="15" outlineLevelRow="1" x14ac:dyDescent="0.25"/>
  <cols>
    <col min="3" max="3" width="41.7109375" customWidth="1"/>
    <col min="7" max="7" width="20.140625" customWidth="1"/>
    <col min="8" max="36" width="0" hidden="1" customWidth="1"/>
  </cols>
  <sheetData>
    <row r="1" spans="1:60" ht="15.75" customHeight="1" x14ac:dyDescent="0.25">
      <c r="A1" s="44" t="s">
        <v>0</v>
      </c>
      <c r="B1" s="44"/>
      <c r="C1" s="44"/>
      <c r="D1" s="44"/>
      <c r="E1" s="44"/>
      <c r="F1" s="44"/>
      <c r="G1" s="44"/>
      <c r="AG1" t="s">
        <v>1</v>
      </c>
    </row>
    <row r="2" spans="1:60" ht="24.95" customHeight="1" x14ac:dyDescent="0.25">
      <c r="A2" s="1" t="s">
        <v>2</v>
      </c>
      <c r="B2" s="2" t="s">
        <v>3</v>
      </c>
      <c r="C2" s="45" t="s">
        <v>4</v>
      </c>
      <c r="D2" s="46"/>
      <c r="E2" s="46"/>
      <c r="F2" s="46"/>
      <c r="G2" s="47"/>
      <c r="AG2" t="s">
        <v>5</v>
      </c>
    </row>
    <row r="3" spans="1:60" ht="24.95" customHeight="1" x14ac:dyDescent="0.25">
      <c r="A3" s="1" t="s">
        <v>6</v>
      </c>
      <c r="B3" s="2" t="s">
        <v>7</v>
      </c>
      <c r="C3" s="45" t="s">
        <v>44</v>
      </c>
      <c r="D3" s="46"/>
      <c r="E3" s="46"/>
      <c r="F3" s="46"/>
      <c r="G3" s="47"/>
      <c r="AC3" s="3" t="s">
        <v>5</v>
      </c>
      <c r="AG3" t="s">
        <v>8</v>
      </c>
    </row>
    <row r="4" spans="1:60" ht="24.95" customHeight="1" x14ac:dyDescent="0.25">
      <c r="A4" s="4" t="s">
        <v>9</v>
      </c>
      <c r="B4" s="5" t="s">
        <v>10</v>
      </c>
      <c r="C4" s="48"/>
      <c r="D4" s="49"/>
      <c r="E4" s="49"/>
      <c r="F4" s="49"/>
      <c r="G4" s="50"/>
      <c r="AG4" t="s">
        <v>11</v>
      </c>
    </row>
    <row r="5" spans="1:60" x14ac:dyDescent="0.25">
      <c r="B5" s="3"/>
      <c r="C5" s="3"/>
      <c r="D5" s="6"/>
    </row>
    <row r="6" spans="1:60" ht="60" x14ac:dyDescent="0.25">
      <c r="A6" s="7" t="s">
        <v>12</v>
      </c>
      <c r="B6" s="8" t="s">
        <v>13</v>
      </c>
      <c r="C6" s="8" t="s">
        <v>14</v>
      </c>
      <c r="D6" s="9" t="s">
        <v>15</v>
      </c>
      <c r="E6" s="7" t="s">
        <v>16</v>
      </c>
      <c r="F6" s="10" t="s">
        <v>17</v>
      </c>
      <c r="G6" s="7" t="s">
        <v>18</v>
      </c>
      <c r="H6" s="11" t="s">
        <v>19</v>
      </c>
      <c r="I6" s="11" t="s">
        <v>20</v>
      </c>
      <c r="J6" s="11" t="s">
        <v>21</v>
      </c>
      <c r="K6" s="11" t="s">
        <v>22</v>
      </c>
      <c r="L6" s="11" t="s">
        <v>23</v>
      </c>
      <c r="M6" s="11" t="s">
        <v>24</v>
      </c>
      <c r="N6" s="11" t="s">
        <v>25</v>
      </c>
      <c r="O6" s="11" t="s">
        <v>26</v>
      </c>
      <c r="P6" s="11" t="s">
        <v>27</v>
      </c>
      <c r="Q6" s="11" t="s">
        <v>28</v>
      </c>
      <c r="R6" s="11" t="s">
        <v>29</v>
      </c>
      <c r="S6" s="11" t="s">
        <v>30</v>
      </c>
      <c r="T6" s="11" t="s">
        <v>31</v>
      </c>
      <c r="U6" s="11" t="s">
        <v>32</v>
      </c>
      <c r="V6" s="11" t="s">
        <v>33</v>
      </c>
      <c r="W6" s="11" t="s">
        <v>34</v>
      </c>
      <c r="X6" s="11" t="s">
        <v>35</v>
      </c>
    </row>
    <row r="7" spans="1:60" hidden="1" x14ac:dyDescent="0.25">
      <c r="A7" s="12"/>
      <c r="B7" s="13"/>
      <c r="C7" s="13"/>
      <c r="D7" s="14"/>
      <c r="E7" s="1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60" ht="12.75" customHeight="1" outlineLevel="1" x14ac:dyDescent="0.25">
      <c r="A8" s="17" t="s">
        <v>36</v>
      </c>
      <c r="B8" s="18" t="s">
        <v>39</v>
      </c>
      <c r="C8" s="19" t="s">
        <v>40</v>
      </c>
      <c r="D8" s="20"/>
      <c r="E8" s="21"/>
      <c r="F8" s="22"/>
      <c r="G8" s="22">
        <f>SUMIF(AG9:AG24,"&lt;&gt;NOR",G9:G24)</f>
        <v>77801.179999999993</v>
      </c>
      <c r="H8" s="22"/>
      <c r="I8" s="22">
        <f>SUM(I9:I24)</f>
        <v>0</v>
      </c>
      <c r="J8" s="22"/>
      <c r="K8" s="22">
        <f>SUM(K9:K24)</f>
        <v>0</v>
      </c>
      <c r="L8" s="22"/>
      <c r="M8" s="22">
        <f>SUM(M9:M24)</f>
        <v>89471.357000000004</v>
      </c>
      <c r="N8" s="22"/>
      <c r="O8" s="22">
        <f>SUM(O9:O24)</f>
        <v>0</v>
      </c>
      <c r="P8" s="22"/>
      <c r="Q8" s="22">
        <f>SUM(Q9:Q24)</f>
        <v>16600.440000000002</v>
      </c>
      <c r="R8" s="22"/>
      <c r="S8" s="22"/>
      <c r="T8" s="30"/>
      <c r="U8" s="30"/>
      <c r="V8" s="30"/>
      <c r="W8" s="30"/>
      <c r="X8" s="30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</row>
    <row r="9" spans="1:60" ht="14.25" customHeight="1" outlineLevel="1" x14ac:dyDescent="0.25">
      <c r="A9" s="23">
        <v>1</v>
      </c>
      <c r="B9" s="24" t="s">
        <v>45</v>
      </c>
      <c r="C9" s="25" t="s">
        <v>51</v>
      </c>
      <c r="D9" s="26" t="s">
        <v>38</v>
      </c>
      <c r="E9" s="27">
        <v>6150</v>
      </c>
      <c r="F9" s="28">
        <f>SUM(E10:E14)</f>
        <v>6.58</v>
      </c>
      <c r="G9" s="29">
        <f>ROUND(E9*F9,2)</f>
        <v>40467</v>
      </c>
      <c r="H9" s="28"/>
      <c r="I9" s="29">
        <f>ROUND(E9*H9,2)</f>
        <v>0</v>
      </c>
      <c r="J9" s="28"/>
      <c r="K9" s="29">
        <f>ROUND(E9*J9,2)</f>
        <v>0</v>
      </c>
      <c r="L9" s="29">
        <v>15</v>
      </c>
      <c r="M9" s="29">
        <f>G9*(1+L9/100)</f>
        <v>46537.049999999996</v>
      </c>
      <c r="N9" s="29">
        <v>0</v>
      </c>
      <c r="O9" s="29">
        <f>ROUND(E9*N9,2)</f>
        <v>0</v>
      </c>
      <c r="P9" s="29">
        <v>2</v>
      </c>
      <c r="Q9" s="29">
        <f>ROUND(E9*P9,2)</f>
        <v>12300</v>
      </c>
      <c r="R9" s="29" t="s">
        <v>41</v>
      </c>
      <c r="S9" s="29" t="s">
        <v>37</v>
      </c>
      <c r="T9" s="30"/>
      <c r="U9" s="30"/>
      <c r="V9" s="30"/>
      <c r="W9" s="30"/>
      <c r="X9" s="30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</row>
    <row r="10" spans="1:60" ht="14.25" customHeight="1" outlineLevel="1" x14ac:dyDescent="0.25">
      <c r="A10" s="32"/>
      <c r="B10" s="33"/>
      <c r="C10" s="43" t="s">
        <v>46</v>
      </c>
      <c r="D10" s="34"/>
      <c r="E10" s="35">
        <v>1.4</v>
      </c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</row>
    <row r="11" spans="1:60" x14ac:dyDescent="0.25">
      <c r="A11" s="32"/>
      <c r="B11" s="33"/>
      <c r="C11" s="43" t="s">
        <v>47</v>
      </c>
      <c r="D11" s="34"/>
      <c r="E11" s="35">
        <v>1.25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</row>
    <row r="12" spans="1:60" x14ac:dyDescent="0.25">
      <c r="A12" s="32"/>
      <c r="B12" s="33"/>
      <c r="C12" s="43" t="s">
        <v>48</v>
      </c>
      <c r="D12" s="34"/>
      <c r="E12" s="35">
        <v>1.25</v>
      </c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60" x14ac:dyDescent="0.25">
      <c r="A13" s="32"/>
      <c r="B13" s="33"/>
      <c r="C13" s="43" t="s">
        <v>49</v>
      </c>
      <c r="D13" s="34"/>
      <c r="E13" s="35">
        <v>1.34</v>
      </c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</row>
    <row r="14" spans="1:60" x14ac:dyDescent="0.25">
      <c r="A14" s="32"/>
      <c r="B14" s="33"/>
      <c r="C14" s="43" t="s">
        <v>50</v>
      </c>
      <c r="D14" s="34"/>
      <c r="E14" s="35">
        <v>1.34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</row>
    <row r="15" spans="1:60" x14ac:dyDescent="0.25">
      <c r="A15" s="23">
        <v>185</v>
      </c>
      <c r="B15" s="24" t="s">
        <v>52</v>
      </c>
      <c r="C15" s="25" t="s">
        <v>53</v>
      </c>
      <c r="D15" s="26" t="s">
        <v>38</v>
      </c>
      <c r="E15" s="27">
        <v>29.11</v>
      </c>
      <c r="F15" s="28">
        <v>438</v>
      </c>
      <c r="G15" s="29">
        <f>ROUND(E15*F15,2)</f>
        <v>12750.18</v>
      </c>
      <c r="H15" s="28"/>
      <c r="I15" s="29">
        <f>ROUND(E15*H15,2)</f>
        <v>0</v>
      </c>
      <c r="J15" s="28"/>
      <c r="K15" s="29">
        <f>ROUND(E15*J15,2)</f>
        <v>0</v>
      </c>
      <c r="L15" s="29">
        <v>15</v>
      </c>
      <c r="M15" s="29">
        <f>G15*(1+L15/100)</f>
        <v>14662.706999999999</v>
      </c>
      <c r="N15" s="29">
        <v>0</v>
      </c>
      <c r="O15" s="29">
        <f>ROUND(E15*N15,2)</f>
        <v>0</v>
      </c>
      <c r="P15" s="29">
        <v>1.507E-2</v>
      </c>
      <c r="Q15" s="29">
        <f>ROUND(E15*P15,2)</f>
        <v>0.44</v>
      </c>
      <c r="R15" s="29" t="s">
        <v>41</v>
      </c>
      <c r="S15" s="29" t="s">
        <v>37</v>
      </c>
    </row>
    <row r="16" spans="1:60" x14ac:dyDescent="0.25">
      <c r="A16" s="32"/>
      <c r="B16" s="33"/>
      <c r="C16" s="43" t="s">
        <v>54</v>
      </c>
      <c r="D16" s="34"/>
      <c r="E16" s="35">
        <f>F9</f>
        <v>6.58</v>
      </c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</row>
    <row r="17" spans="1:60" x14ac:dyDescent="0.25">
      <c r="A17" s="32"/>
      <c r="B17" s="33"/>
      <c r="C17" s="43" t="s">
        <v>55</v>
      </c>
      <c r="D17" s="34"/>
      <c r="E17" s="35">
        <f>E16*1</f>
        <v>6.58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</row>
    <row r="18" spans="1:60" ht="14.25" customHeight="1" outlineLevel="1" x14ac:dyDescent="0.25">
      <c r="A18" s="23">
        <v>1</v>
      </c>
      <c r="B18" s="24" t="s">
        <v>56</v>
      </c>
      <c r="C18" s="25" t="s">
        <v>57</v>
      </c>
      <c r="D18" s="26" t="s">
        <v>38</v>
      </c>
      <c r="E18" s="27">
        <v>2150</v>
      </c>
      <c r="F18" s="28">
        <f>SUM(E19:E23)</f>
        <v>6.58</v>
      </c>
      <c r="G18" s="29">
        <f>ROUND(E18*F18,2)</f>
        <v>14147</v>
      </c>
      <c r="H18" s="28"/>
      <c r="I18" s="29">
        <f>ROUND(E18*H18,2)</f>
        <v>0</v>
      </c>
      <c r="J18" s="28"/>
      <c r="K18" s="29">
        <f>ROUND(E18*J18,2)</f>
        <v>0</v>
      </c>
      <c r="L18" s="29">
        <v>15</v>
      </c>
      <c r="M18" s="29">
        <f>G18*(1+L18/100)</f>
        <v>16269.05</v>
      </c>
      <c r="N18" s="29">
        <v>0</v>
      </c>
      <c r="O18" s="29">
        <f>ROUND(E18*N18,2)</f>
        <v>0</v>
      </c>
      <c r="P18" s="29">
        <v>2</v>
      </c>
      <c r="Q18" s="29">
        <f>ROUND(E18*P18,2)</f>
        <v>4300</v>
      </c>
      <c r="R18" s="29" t="s">
        <v>41</v>
      </c>
      <c r="S18" s="29" t="s">
        <v>37</v>
      </c>
      <c r="T18" s="30"/>
      <c r="U18" s="30"/>
      <c r="V18" s="30"/>
      <c r="W18" s="30"/>
      <c r="X18" s="30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</row>
    <row r="19" spans="1:60" ht="14.25" customHeight="1" outlineLevel="1" x14ac:dyDescent="0.25">
      <c r="A19" s="32"/>
      <c r="B19" s="33"/>
      <c r="C19" s="43" t="s">
        <v>46</v>
      </c>
      <c r="D19" s="34"/>
      <c r="E19" s="35">
        <v>1.4</v>
      </c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</row>
    <row r="20" spans="1:60" x14ac:dyDescent="0.25">
      <c r="A20" s="32"/>
      <c r="B20" s="33"/>
      <c r="C20" s="43" t="s">
        <v>47</v>
      </c>
      <c r="D20" s="34"/>
      <c r="E20" s="35">
        <v>1.25</v>
      </c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</row>
    <row r="21" spans="1:60" x14ac:dyDescent="0.25">
      <c r="A21" s="32"/>
      <c r="B21" s="33"/>
      <c r="C21" s="43" t="s">
        <v>48</v>
      </c>
      <c r="D21" s="34"/>
      <c r="E21" s="35">
        <v>1.25</v>
      </c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</row>
    <row r="22" spans="1:60" x14ac:dyDescent="0.25">
      <c r="A22" s="32"/>
      <c r="B22" s="33"/>
      <c r="C22" s="43" t="s">
        <v>49</v>
      </c>
      <c r="D22" s="34"/>
      <c r="E22" s="35">
        <v>1.34</v>
      </c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</row>
    <row r="23" spans="1:60" x14ac:dyDescent="0.25">
      <c r="A23" s="32"/>
      <c r="B23" s="33"/>
      <c r="C23" s="43" t="s">
        <v>50</v>
      </c>
      <c r="D23" s="34"/>
      <c r="E23" s="35">
        <v>1.34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</row>
    <row r="24" spans="1:60" ht="22.5" x14ac:dyDescent="0.25">
      <c r="A24" s="36">
        <v>186</v>
      </c>
      <c r="B24" s="37" t="s">
        <v>42</v>
      </c>
      <c r="C24" s="38" t="s">
        <v>58</v>
      </c>
      <c r="D24" s="39" t="s">
        <v>43</v>
      </c>
      <c r="E24" s="40">
        <v>30</v>
      </c>
      <c r="F24" s="41">
        <v>347.9</v>
      </c>
      <c r="G24" s="42">
        <f>ROUND(E24*F24,2)</f>
        <v>10437</v>
      </c>
      <c r="H24" s="41"/>
      <c r="I24" s="42">
        <f>ROUND(E24*H24,2)</f>
        <v>0</v>
      </c>
      <c r="J24" s="41"/>
      <c r="K24" s="42">
        <f>ROUND(E24*J24,2)</f>
        <v>0</v>
      </c>
      <c r="L24" s="42">
        <v>15</v>
      </c>
      <c r="M24" s="42">
        <f>G24*(1+L24/100)</f>
        <v>12002.55</v>
      </c>
      <c r="N24" s="42">
        <v>0</v>
      </c>
      <c r="O24" s="42">
        <f>ROUND(E24*N24,2)</f>
        <v>0</v>
      </c>
      <c r="P24" s="42">
        <v>0</v>
      </c>
      <c r="Q24" s="42">
        <f>ROUND(E24*P24,2)</f>
        <v>0</v>
      </c>
      <c r="R24" s="42"/>
      <c r="S24" s="42" t="s">
        <v>37</v>
      </c>
    </row>
    <row r="25" spans="1:60" x14ac:dyDescent="0.25">
      <c r="A25" s="56" t="s">
        <v>18</v>
      </c>
      <c r="B25" s="55"/>
      <c r="C25" s="51"/>
      <c r="D25" s="52"/>
      <c r="E25" s="53"/>
      <c r="F25" s="53"/>
      <c r="G25" s="54">
        <f>G8</f>
        <v>77801.179999999993</v>
      </c>
    </row>
  </sheetData>
  <mergeCells count="5">
    <mergeCell ref="A1:G1"/>
    <mergeCell ref="C2:G2"/>
    <mergeCell ref="C3:G3"/>
    <mergeCell ref="C4:G4"/>
    <mergeCell ref="A25:B25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Kostka43</dc:creator>
  <cp:lastModifiedBy>Ružička</cp:lastModifiedBy>
  <dcterms:created xsi:type="dcterms:W3CDTF">2020-02-02T07:24:08Z</dcterms:created>
  <dcterms:modified xsi:type="dcterms:W3CDTF">2020-02-04T22:20:56Z</dcterms:modified>
</cp:coreProperties>
</file>